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I:\03 Projecten\20-022 Zwolle Slokker Verkeerslichtenkaart en BEA Schuttevaerkade\05. Rapportage\BEA\"/>
    </mc:Choice>
  </mc:AlternateContent>
  <xr:revisionPtr revIDLastSave="0" documentId="13_ncr:1_{4405369C-6BC8-4B8E-90A6-805E2C8B3503}" xr6:coauthVersionLast="36" xr6:coauthVersionMax="47" xr10:uidLastSave="{00000000-0000-0000-0000-000000000000}"/>
  <bookViews>
    <workbookView xWindow="0" yWindow="0" windowWidth="23040" windowHeight="10500" xr2:uid="{DE2A9C27-0F02-4397-B3B1-918D5D37EB4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4" i="1" l="1"/>
  <c r="E54" i="1"/>
  <c r="E51" i="1"/>
  <c r="E50" i="1"/>
  <c r="F50" i="1" s="1"/>
  <c r="E49" i="1"/>
  <c r="E48" i="1"/>
  <c r="F48" i="1" s="1"/>
  <c r="H48" i="1" s="1"/>
  <c r="E47" i="1"/>
  <c r="F47" i="1" s="1"/>
  <c r="F51" i="1"/>
  <c r="F49" i="1"/>
  <c r="F52" i="1" l="1"/>
  <c r="H47" i="1"/>
  <c r="H21" i="1"/>
  <c r="H20" i="1"/>
  <c r="H12" i="1"/>
  <c r="H11" i="1"/>
  <c r="F7" i="1"/>
  <c r="F30" i="1" l="1"/>
  <c r="H30" i="1" s="1"/>
  <c r="F31" i="1"/>
  <c r="F32" i="1"/>
  <c r="F33" i="1"/>
  <c r="F29" i="1"/>
  <c r="H29" i="1" s="1"/>
  <c r="F24" i="1"/>
  <c r="F23" i="1"/>
  <c r="F22" i="1"/>
  <c r="F21" i="1"/>
  <c r="F20" i="1"/>
  <c r="F39" i="1"/>
  <c r="H39" i="1" s="1"/>
  <c r="F40" i="1"/>
  <c r="F41" i="1"/>
  <c r="F42" i="1"/>
  <c r="F38" i="1"/>
  <c r="H38" i="1" s="1"/>
  <c r="F15" i="1"/>
  <c r="F14" i="1"/>
  <c r="F13" i="1"/>
  <c r="F12" i="1"/>
  <c r="F11" i="1"/>
  <c r="F43" i="1" l="1"/>
  <c r="F34" i="1"/>
  <c r="F16" i="1"/>
  <c r="F25" i="1"/>
</calcChain>
</file>

<file path=xl/sharedStrings.xml><?xml version="1.0" encoding="utf-8"?>
<sst xmlns="http://schemas.openxmlformats.org/spreadsheetml/2006/main" count="106" uniqueCount="37">
  <si>
    <t xml:space="preserve">Carpinus Betulua 'Frans Fontaine' </t>
  </si>
  <si>
    <t>Maat</t>
  </si>
  <si>
    <t>Aantal</t>
  </si>
  <si>
    <t>Eenheidsprijs</t>
  </si>
  <si>
    <t>Totaal</t>
  </si>
  <si>
    <t>Plantmateriaal</t>
  </si>
  <si>
    <t>OVERZICHT KOSTEN COMPENSATIE</t>
  </si>
  <si>
    <t>wetenschappelijke naam</t>
  </si>
  <si>
    <t>Nederlandse naam</t>
  </si>
  <si>
    <t>Haagbeuk</t>
  </si>
  <si>
    <t>zomereik</t>
  </si>
  <si>
    <t xml:space="preserve">Quercus robur 'Fastigiata' </t>
  </si>
  <si>
    <t>Quercus robur</t>
  </si>
  <si>
    <t>Noorse esdoorn</t>
  </si>
  <si>
    <t>35-40</t>
  </si>
  <si>
    <t>Betula pendula 'Zwitsers Glorie'</t>
  </si>
  <si>
    <t>ruwe berk</t>
  </si>
  <si>
    <t>Acer platanoides 'Palmatifidum'</t>
  </si>
  <si>
    <t>Grondverbetering</t>
  </si>
  <si>
    <t>Omvang</t>
  </si>
  <si>
    <t>Nazorg</t>
  </si>
  <si>
    <t>nazorg 3 jaar</t>
  </si>
  <si>
    <t>TOTAAL</t>
  </si>
  <si>
    <t>SUBTOTAAL</t>
  </si>
  <si>
    <t>45-50</t>
  </si>
  <si>
    <t>60-70</t>
  </si>
  <si>
    <t>Alnus glutinosa 'Laciniata'</t>
  </si>
  <si>
    <t>zwarte els</t>
  </si>
  <si>
    <t>Betula pendula 'Laciniata'</t>
  </si>
  <si>
    <t>500-600 meerstammig</t>
  </si>
  <si>
    <t>Inventariseren kabels en leidingen</t>
  </si>
  <si>
    <t>Voorbereiding</t>
  </si>
  <si>
    <t>Graven proefsleuven kabels en leidingen</t>
  </si>
  <si>
    <t>Afstemmingsoverleggen kabels en leidingen</t>
  </si>
  <si>
    <t>Aanplant en groeiplaatsinrichting (inclusief afscherming k &amp; l)</t>
  </si>
  <si>
    <t>Gemeentelijk</t>
  </si>
  <si>
    <t>Hergroeigarantie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</si>
</sst>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\ &quot;st&quot;"/>
    <numFmt numFmtId="165" formatCode="&quot;€&quot;#,##0.00"/>
    <numFmt numFmtId="166" formatCode="0\ &quot;m3&quot;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164" fontId="0" fillId="0" borderId="0" xfId="0" applyNumberFormat="1" applyAlignment="1">
      <alignment horizontal="left" vertical="center"/>
    </xf>
    <xf numFmtId="165" fontId="0" fillId="0" borderId="0" xfId="0" applyNumberFormat="1" applyAlignment="1">
      <alignment vertical="center"/>
    </xf>
    <xf numFmtId="166" fontId="0" fillId="0" borderId="0" xfId="0" applyNumberFormat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165" fontId="1" fillId="0" borderId="1" xfId="0" applyNumberFormat="1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165" fontId="1" fillId="0" borderId="0" xfId="0" applyNumberFormat="1" applyFont="1" applyBorder="1" applyAlignment="1">
      <alignment vertical="center"/>
    </xf>
    <xf numFmtId="165" fontId="0" fillId="0" borderId="0" xfId="0" applyNumberFormat="1" applyBorder="1" applyAlignment="1">
      <alignment vertical="center"/>
    </xf>
    <xf numFmtId="0" fontId="2" fillId="0" borderId="0" xfId="0" quotePrefix="1" applyFont="1" applyBorder="1" applyAlignment="1">
      <alignment horizontal="center" vertical="center"/>
    </xf>
    <xf numFmtId="0" fontId="0" fillId="0" borderId="0" xfId="0" applyBorder="1"/>
    <xf numFmtId="0" fontId="3" fillId="0" borderId="1" xfId="0" applyFont="1" applyBorder="1" applyAlignment="1">
      <alignment vertical="center"/>
    </xf>
    <xf numFmtId="0" fontId="0" fillId="0" borderId="0" xfId="0" applyAlignment="1">
      <alignment horizontal="left" vertical="center" indent="1"/>
    </xf>
    <xf numFmtId="0" fontId="0" fillId="2" borderId="0" xfId="0" applyFill="1" applyAlignment="1">
      <alignment horizontal="left"/>
    </xf>
    <xf numFmtId="0" fontId="0" fillId="2" borderId="0" xfId="0" applyFill="1"/>
    <xf numFmtId="0" fontId="0" fillId="2" borderId="0" xfId="0" applyFill="1" applyAlignment="1">
      <alignment vertical="center"/>
    </xf>
    <xf numFmtId="165" fontId="0" fillId="2" borderId="0" xfId="0" applyNumberFormat="1" applyFill="1" applyAlignment="1">
      <alignment vertical="center"/>
    </xf>
    <xf numFmtId="165" fontId="1" fillId="2" borderId="1" xfId="0" applyNumberFormat="1" applyFont="1" applyFill="1" applyBorder="1" applyAlignment="1">
      <alignment vertical="center"/>
    </xf>
    <xf numFmtId="165" fontId="1" fillId="2" borderId="0" xfId="0" applyNumberFormat="1" applyFont="1" applyFill="1" applyBorder="1" applyAlignment="1">
      <alignment vertical="center"/>
    </xf>
    <xf numFmtId="0" fontId="1" fillId="2" borderId="0" xfId="0" applyFont="1" applyFill="1" applyAlignment="1">
      <alignment vertical="center"/>
    </xf>
    <xf numFmtId="165" fontId="0" fillId="2" borderId="0" xfId="0" applyNumberFormat="1" applyFill="1" applyBorder="1" applyAlignment="1">
      <alignment vertical="center"/>
    </xf>
    <xf numFmtId="165" fontId="0" fillId="2" borderId="0" xfId="0" applyNumberFormat="1" applyFill="1"/>
    <xf numFmtId="165" fontId="3" fillId="0" borderId="1" xfId="0" applyNumberFormat="1" applyFont="1" applyBorder="1" applyAlignment="1">
      <alignment horizontal="right" vertic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20F81F-188C-4800-B75A-CFAF3BED1824}">
  <dimension ref="A1:M55"/>
  <sheetViews>
    <sheetView tabSelected="1" workbookViewId="0">
      <selection activeCell="D48" sqref="D48"/>
    </sheetView>
  </sheetViews>
  <sheetFormatPr defaultRowHeight="14.4" x14ac:dyDescent="0.3"/>
  <cols>
    <col min="1" max="1" width="34.88671875" customWidth="1"/>
    <col min="2" max="2" width="20.88671875" customWidth="1"/>
    <col min="4" max="4" width="20.6640625" bestFit="1" customWidth="1"/>
    <col min="5" max="5" width="13.109375" bestFit="1" customWidth="1"/>
    <col min="6" max="6" width="11.109375" bestFit="1" customWidth="1"/>
    <col min="8" max="8" width="11.6640625" bestFit="1" customWidth="1"/>
  </cols>
  <sheetData>
    <row r="1" spans="1:8" ht="28.8" x14ac:dyDescent="0.3">
      <c r="A1" s="2" t="s">
        <v>6</v>
      </c>
      <c r="B1" s="2"/>
      <c r="C1" s="2"/>
      <c r="D1" s="2"/>
      <c r="E1" s="2"/>
      <c r="F1" s="2"/>
      <c r="G1" s="3"/>
      <c r="H1" s="20" t="s">
        <v>35</v>
      </c>
    </row>
    <row r="2" spans="1:8" x14ac:dyDescent="0.3">
      <c r="A2" s="1"/>
      <c r="B2" s="1"/>
      <c r="C2" s="1"/>
      <c r="D2" s="1"/>
      <c r="E2" s="1"/>
      <c r="F2" s="1"/>
      <c r="G2" s="1"/>
      <c r="H2" s="21"/>
    </row>
    <row r="3" spans="1:8" ht="28.8" x14ac:dyDescent="0.3">
      <c r="A3" s="4" t="s">
        <v>31</v>
      </c>
      <c r="B3" s="4"/>
      <c r="C3" s="1"/>
      <c r="D3" s="1"/>
      <c r="E3" s="1"/>
      <c r="F3" s="1"/>
      <c r="G3" s="1"/>
      <c r="H3" s="22"/>
    </row>
    <row r="4" spans="1:8" x14ac:dyDescent="0.3">
      <c r="A4" s="1" t="s">
        <v>30</v>
      </c>
      <c r="B4" s="1"/>
      <c r="C4" s="6"/>
      <c r="D4" s="1"/>
      <c r="E4" s="7"/>
      <c r="F4" s="7">
        <v>500</v>
      </c>
      <c r="G4" s="1"/>
      <c r="H4" s="23">
        <v>500</v>
      </c>
    </row>
    <row r="5" spans="1:8" x14ac:dyDescent="0.3">
      <c r="A5" s="1" t="s">
        <v>32</v>
      </c>
      <c r="B5" s="1"/>
      <c r="C5" s="1"/>
      <c r="D5" s="1"/>
      <c r="E5" s="1"/>
      <c r="F5" s="7">
        <v>1000</v>
      </c>
      <c r="G5" s="1"/>
      <c r="H5" s="23">
        <v>1000</v>
      </c>
    </row>
    <row r="6" spans="1:8" x14ac:dyDescent="0.3">
      <c r="A6" s="1" t="s">
        <v>33</v>
      </c>
      <c r="B6" s="1"/>
      <c r="C6" s="6"/>
      <c r="D6" s="1"/>
      <c r="E6" s="7"/>
      <c r="F6" s="7">
        <v>500</v>
      </c>
      <c r="G6" s="1"/>
      <c r="H6" s="23">
        <v>500</v>
      </c>
    </row>
    <row r="7" spans="1:8" x14ac:dyDescent="0.3">
      <c r="A7" s="9" t="s">
        <v>23</v>
      </c>
      <c r="B7" s="10"/>
      <c r="C7" s="10"/>
      <c r="D7" s="10"/>
      <c r="E7" s="10"/>
      <c r="F7" s="11">
        <f>SUM(F2:F6)</f>
        <v>2000</v>
      </c>
      <c r="G7" s="1"/>
      <c r="H7" s="24"/>
    </row>
    <row r="8" spans="1:8" x14ac:dyDescent="0.3">
      <c r="A8" s="12"/>
      <c r="B8" s="13"/>
      <c r="C8" s="13"/>
      <c r="D8" s="13"/>
      <c r="E8" s="13"/>
      <c r="F8" s="14"/>
      <c r="G8" s="1"/>
      <c r="H8" s="25"/>
    </row>
    <row r="9" spans="1:8" ht="28.8" x14ac:dyDescent="0.3">
      <c r="A9" s="4" t="s">
        <v>5</v>
      </c>
      <c r="B9" s="4"/>
      <c r="C9" s="1"/>
      <c r="D9" s="1"/>
      <c r="E9" s="1"/>
      <c r="F9" s="1"/>
      <c r="G9" s="1"/>
      <c r="H9" s="22"/>
    </row>
    <row r="10" spans="1:8" x14ac:dyDescent="0.3">
      <c r="A10" s="5" t="s">
        <v>7</v>
      </c>
      <c r="B10" s="5" t="s">
        <v>8</v>
      </c>
      <c r="C10" s="5" t="s">
        <v>2</v>
      </c>
      <c r="D10" s="5" t="s">
        <v>1</v>
      </c>
      <c r="E10" s="5" t="s">
        <v>3</v>
      </c>
      <c r="F10" s="5" t="s">
        <v>4</v>
      </c>
      <c r="G10" s="1"/>
      <c r="H10" s="26"/>
    </row>
    <row r="11" spans="1:8" x14ac:dyDescent="0.3">
      <c r="A11" s="1" t="s">
        <v>0</v>
      </c>
      <c r="B11" s="1" t="s">
        <v>9</v>
      </c>
      <c r="C11" s="6">
        <v>7</v>
      </c>
      <c r="D11" s="1" t="s">
        <v>24</v>
      </c>
      <c r="E11" s="7">
        <v>1500</v>
      </c>
      <c r="F11" s="7">
        <f>E11*C11</f>
        <v>10500</v>
      </c>
      <c r="G11" s="1"/>
      <c r="H11" s="23">
        <f>F11</f>
        <v>10500</v>
      </c>
    </row>
    <row r="12" spans="1:8" x14ac:dyDescent="0.3">
      <c r="A12" s="1" t="s">
        <v>12</v>
      </c>
      <c r="B12" s="1" t="s">
        <v>10</v>
      </c>
      <c r="C12" s="6">
        <v>1</v>
      </c>
      <c r="D12" s="1" t="s">
        <v>25</v>
      </c>
      <c r="E12" s="7">
        <v>3200</v>
      </c>
      <c r="F12" s="7">
        <f>E12*C12</f>
        <v>3200</v>
      </c>
      <c r="G12" s="1"/>
      <c r="H12" s="23">
        <f>F12</f>
        <v>3200</v>
      </c>
    </row>
    <row r="13" spans="1:8" x14ac:dyDescent="0.3">
      <c r="A13" s="1" t="s">
        <v>26</v>
      </c>
      <c r="B13" s="1" t="s">
        <v>27</v>
      </c>
      <c r="C13" s="6">
        <v>1</v>
      </c>
      <c r="D13" s="1" t="s">
        <v>24</v>
      </c>
      <c r="E13" s="7">
        <v>2400</v>
      </c>
      <c r="F13" s="7">
        <f>E13*C13</f>
        <v>2400</v>
      </c>
      <c r="G13" s="1"/>
      <c r="H13" s="23"/>
    </row>
    <row r="14" spans="1:8" x14ac:dyDescent="0.3">
      <c r="A14" s="1" t="s">
        <v>28</v>
      </c>
      <c r="B14" s="1" t="s">
        <v>16</v>
      </c>
      <c r="C14" s="6">
        <v>1</v>
      </c>
      <c r="D14" s="1" t="s">
        <v>14</v>
      </c>
      <c r="E14" s="7">
        <v>1100</v>
      </c>
      <c r="F14" s="7">
        <f>E14*C14</f>
        <v>1100</v>
      </c>
      <c r="G14" s="1"/>
      <c r="H14" s="23"/>
    </row>
    <row r="15" spans="1:8" x14ac:dyDescent="0.3">
      <c r="A15" s="1" t="s">
        <v>28</v>
      </c>
      <c r="B15" s="1" t="s">
        <v>16</v>
      </c>
      <c r="C15" s="6">
        <v>1</v>
      </c>
      <c r="D15" s="1" t="s">
        <v>29</v>
      </c>
      <c r="E15" s="7">
        <v>1100</v>
      </c>
      <c r="F15" s="7">
        <f>E15*C15</f>
        <v>1100</v>
      </c>
      <c r="G15" s="1"/>
      <c r="H15" s="23"/>
    </row>
    <row r="16" spans="1:8" x14ac:dyDescent="0.3">
      <c r="A16" s="9" t="s">
        <v>23</v>
      </c>
      <c r="B16" s="10"/>
      <c r="C16" s="10"/>
      <c r="D16" s="10"/>
      <c r="E16" s="10"/>
      <c r="F16" s="11">
        <f>SUM(F11:F15)</f>
        <v>18300</v>
      </c>
      <c r="G16" s="1"/>
      <c r="H16" s="24"/>
    </row>
    <row r="17" spans="1:13" x14ac:dyDescent="0.3">
      <c r="A17" s="12"/>
      <c r="B17" s="13"/>
      <c r="C17" s="13"/>
      <c r="D17" s="13"/>
      <c r="E17" s="13"/>
      <c r="F17" s="15"/>
      <c r="G17" s="1"/>
      <c r="H17" s="27"/>
    </row>
    <row r="18" spans="1:13" ht="28.8" x14ac:dyDescent="0.3">
      <c r="A18" s="4" t="s">
        <v>34</v>
      </c>
      <c r="B18" s="4"/>
      <c r="C18" s="1"/>
      <c r="D18" s="1"/>
      <c r="E18" s="1"/>
      <c r="F18" s="1"/>
      <c r="G18" s="1"/>
      <c r="H18" s="22"/>
    </row>
    <row r="19" spans="1:13" x14ac:dyDescent="0.3">
      <c r="A19" s="5" t="s">
        <v>7</v>
      </c>
      <c r="B19" s="5" t="s">
        <v>8</v>
      </c>
      <c r="C19" s="5" t="s">
        <v>2</v>
      </c>
      <c r="D19" s="5"/>
      <c r="E19" s="5" t="s">
        <v>3</v>
      </c>
      <c r="F19" s="5" t="s">
        <v>4</v>
      </c>
      <c r="G19" s="1"/>
      <c r="H19" s="26"/>
    </row>
    <row r="20" spans="1:13" x14ac:dyDescent="0.3">
      <c r="A20" s="1" t="s">
        <v>0</v>
      </c>
      <c r="B20" s="1" t="s">
        <v>9</v>
      </c>
      <c r="C20" s="6">
        <v>7</v>
      </c>
      <c r="D20" s="1"/>
      <c r="E20" s="7">
        <v>600</v>
      </c>
      <c r="F20" s="7">
        <f>E20*C20</f>
        <v>4200</v>
      </c>
      <c r="G20" s="1"/>
      <c r="H20" s="23">
        <f>F20</f>
        <v>4200</v>
      </c>
      <c r="M20" s="1"/>
    </row>
    <row r="21" spans="1:13" x14ac:dyDescent="0.3">
      <c r="A21" s="1" t="s">
        <v>12</v>
      </c>
      <c r="B21" s="1" t="s">
        <v>10</v>
      </c>
      <c r="C21" s="6">
        <v>1</v>
      </c>
      <c r="D21" s="1"/>
      <c r="E21" s="7">
        <v>600</v>
      </c>
      <c r="F21" s="7">
        <f>E21*C21</f>
        <v>600</v>
      </c>
      <c r="G21" s="1"/>
      <c r="H21" s="23">
        <f>F21</f>
        <v>600</v>
      </c>
      <c r="M21" s="19"/>
    </row>
    <row r="22" spans="1:13" x14ac:dyDescent="0.3">
      <c r="A22" s="1" t="s">
        <v>11</v>
      </c>
      <c r="B22" s="1" t="s">
        <v>10</v>
      </c>
      <c r="C22" s="6">
        <v>1</v>
      </c>
      <c r="D22" s="1"/>
      <c r="E22" s="7">
        <v>350</v>
      </c>
      <c r="F22" s="7">
        <f>E22*C22</f>
        <v>350</v>
      </c>
      <c r="G22" s="1"/>
      <c r="H22" s="23"/>
      <c r="M22" s="19"/>
    </row>
    <row r="23" spans="1:13" x14ac:dyDescent="0.3">
      <c r="A23" s="1" t="s">
        <v>17</v>
      </c>
      <c r="B23" s="1" t="s">
        <v>13</v>
      </c>
      <c r="C23" s="6">
        <v>1</v>
      </c>
      <c r="D23" s="1"/>
      <c r="E23" s="7">
        <v>350</v>
      </c>
      <c r="F23" s="7">
        <f>E23*C23</f>
        <v>350</v>
      </c>
      <c r="G23" s="1"/>
      <c r="H23" s="23"/>
      <c r="M23" s="19"/>
    </row>
    <row r="24" spans="1:13" x14ac:dyDescent="0.3">
      <c r="A24" s="1" t="s">
        <v>15</v>
      </c>
      <c r="B24" s="1" t="s">
        <v>16</v>
      </c>
      <c r="C24" s="6">
        <v>1</v>
      </c>
      <c r="D24" s="1"/>
      <c r="E24" s="7">
        <v>350</v>
      </c>
      <c r="F24" s="7">
        <f>E24*C24</f>
        <v>350</v>
      </c>
      <c r="G24" s="1"/>
      <c r="H24" s="23"/>
      <c r="M24" s="19"/>
    </row>
    <row r="25" spans="1:13" x14ac:dyDescent="0.3">
      <c r="A25" s="9" t="s">
        <v>23</v>
      </c>
      <c r="B25" s="10"/>
      <c r="C25" s="10"/>
      <c r="D25" s="10"/>
      <c r="E25" s="10"/>
      <c r="F25" s="11">
        <f>SUM(F20:F24)</f>
        <v>5850</v>
      </c>
      <c r="G25" s="1"/>
      <c r="H25" s="24"/>
      <c r="M25" s="1"/>
    </row>
    <row r="26" spans="1:13" x14ac:dyDescent="0.3">
      <c r="A26" s="12"/>
      <c r="B26" s="13"/>
      <c r="C26" s="13"/>
      <c r="D26" s="13"/>
      <c r="E26" s="13"/>
      <c r="F26" s="14"/>
      <c r="G26" s="1"/>
      <c r="H26" s="25"/>
      <c r="M26" s="1"/>
    </row>
    <row r="27" spans="1:13" ht="28.8" x14ac:dyDescent="0.3">
      <c r="A27" s="4" t="s">
        <v>18</v>
      </c>
      <c r="B27" s="1"/>
      <c r="C27" s="1"/>
      <c r="D27" s="1"/>
      <c r="E27" s="1"/>
      <c r="F27" s="1"/>
      <c r="G27" s="1"/>
      <c r="H27" s="22"/>
    </row>
    <row r="28" spans="1:13" x14ac:dyDescent="0.3">
      <c r="A28" s="5" t="s">
        <v>7</v>
      </c>
      <c r="B28" s="5" t="s">
        <v>8</v>
      </c>
      <c r="C28" s="5" t="s">
        <v>2</v>
      </c>
      <c r="D28" s="5" t="s">
        <v>19</v>
      </c>
      <c r="E28" s="5" t="s">
        <v>3</v>
      </c>
      <c r="F28" s="5" t="s">
        <v>4</v>
      </c>
      <c r="G28" s="1"/>
      <c r="H28" s="26"/>
    </row>
    <row r="29" spans="1:13" x14ac:dyDescent="0.3">
      <c r="A29" s="1" t="s">
        <v>0</v>
      </c>
      <c r="B29" s="1" t="s">
        <v>9</v>
      </c>
      <c r="C29" s="6">
        <v>7</v>
      </c>
      <c r="D29" s="8">
        <v>15</v>
      </c>
      <c r="E29" s="7">
        <v>175</v>
      </c>
      <c r="F29" s="7">
        <f>E29*D29*C29</f>
        <v>18375</v>
      </c>
      <c r="G29" s="1"/>
      <c r="H29" s="23">
        <f>F29</f>
        <v>18375</v>
      </c>
    </row>
    <row r="30" spans="1:13" x14ac:dyDescent="0.3">
      <c r="A30" s="1" t="s">
        <v>12</v>
      </c>
      <c r="B30" s="1" t="s">
        <v>10</v>
      </c>
      <c r="C30" s="6">
        <v>1</v>
      </c>
      <c r="D30" s="8">
        <v>30</v>
      </c>
      <c r="E30" s="7">
        <v>175</v>
      </c>
      <c r="F30" s="7">
        <f t="shared" ref="F30:F33" si="0">E30*D30*C30</f>
        <v>5250</v>
      </c>
      <c r="G30" s="1"/>
      <c r="H30" s="23">
        <f>F30</f>
        <v>5250</v>
      </c>
    </row>
    <row r="31" spans="1:13" x14ac:dyDescent="0.3">
      <c r="A31" s="1" t="s">
        <v>11</v>
      </c>
      <c r="B31" s="1" t="s">
        <v>10</v>
      </c>
      <c r="C31" s="6">
        <v>1</v>
      </c>
      <c r="D31" s="8">
        <v>20</v>
      </c>
      <c r="E31" s="7">
        <v>175</v>
      </c>
      <c r="F31" s="7">
        <f t="shared" si="0"/>
        <v>3500</v>
      </c>
      <c r="G31" s="1"/>
      <c r="H31" s="23"/>
    </row>
    <row r="32" spans="1:13" x14ac:dyDescent="0.3">
      <c r="A32" s="1" t="s">
        <v>17</v>
      </c>
      <c r="B32" s="1" t="s">
        <v>13</v>
      </c>
      <c r="C32" s="6">
        <v>1</v>
      </c>
      <c r="D32" s="8">
        <v>20</v>
      </c>
      <c r="E32" s="7">
        <v>175</v>
      </c>
      <c r="F32" s="7">
        <f t="shared" si="0"/>
        <v>3500</v>
      </c>
      <c r="G32" s="1"/>
      <c r="H32" s="23"/>
    </row>
    <row r="33" spans="1:8" x14ac:dyDescent="0.3">
      <c r="A33" s="1" t="s">
        <v>15</v>
      </c>
      <c r="B33" s="1" t="s">
        <v>16</v>
      </c>
      <c r="C33" s="6">
        <v>1</v>
      </c>
      <c r="D33" s="8">
        <v>20</v>
      </c>
      <c r="E33" s="7">
        <v>175</v>
      </c>
      <c r="F33" s="7">
        <f t="shared" si="0"/>
        <v>3500</v>
      </c>
      <c r="G33" s="1"/>
      <c r="H33" s="23"/>
    </row>
    <row r="34" spans="1:8" x14ac:dyDescent="0.3">
      <c r="A34" s="9" t="s">
        <v>23</v>
      </c>
      <c r="B34" s="10"/>
      <c r="C34" s="10"/>
      <c r="D34" s="10"/>
      <c r="E34" s="10"/>
      <c r="F34" s="11">
        <f>SUM(F29:F33)</f>
        <v>34125</v>
      </c>
      <c r="G34" s="1"/>
      <c r="H34" s="24"/>
    </row>
    <row r="35" spans="1:8" x14ac:dyDescent="0.3">
      <c r="A35" s="1"/>
      <c r="B35" s="1"/>
      <c r="C35" s="1"/>
      <c r="D35" s="1"/>
      <c r="E35" s="1"/>
      <c r="F35" s="7"/>
      <c r="G35" s="1"/>
      <c r="H35" s="23"/>
    </row>
    <row r="36" spans="1:8" ht="28.8" x14ac:dyDescent="0.3">
      <c r="A36" s="4" t="s">
        <v>20</v>
      </c>
      <c r="B36" s="1"/>
      <c r="C36" s="1"/>
      <c r="D36" s="1"/>
      <c r="E36" s="1"/>
      <c r="F36" s="1"/>
      <c r="G36" s="1"/>
      <c r="H36" s="22"/>
    </row>
    <row r="37" spans="1:8" x14ac:dyDescent="0.3">
      <c r="A37" s="5" t="s">
        <v>7</v>
      </c>
      <c r="B37" s="5" t="s">
        <v>8</v>
      </c>
      <c r="C37" s="5" t="s">
        <v>2</v>
      </c>
      <c r="D37" s="5" t="s">
        <v>19</v>
      </c>
      <c r="E37" s="5" t="s">
        <v>3</v>
      </c>
      <c r="F37" s="5" t="s">
        <v>4</v>
      </c>
      <c r="G37" s="1"/>
      <c r="H37" s="26"/>
    </row>
    <row r="38" spans="1:8" x14ac:dyDescent="0.3">
      <c r="A38" s="1" t="s">
        <v>0</v>
      </c>
      <c r="B38" s="1" t="s">
        <v>9</v>
      </c>
      <c r="C38" s="6">
        <v>7</v>
      </c>
      <c r="D38" s="8" t="s">
        <v>21</v>
      </c>
      <c r="E38" s="7">
        <v>750</v>
      </c>
      <c r="F38" s="7">
        <f>E38*C38</f>
        <v>5250</v>
      </c>
      <c r="G38" s="1"/>
      <c r="H38" s="23">
        <f>F38</f>
        <v>5250</v>
      </c>
    </row>
    <row r="39" spans="1:8" x14ac:dyDescent="0.3">
      <c r="A39" s="1" t="s">
        <v>12</v>
      </c>
      <c r="B39" s="1" t="s">
        <v>10</v>
      </c>
      <c r="C39" s="6">
        <v>1</v>
      </c>
      <c r="D39" s="8" t="s">
        <v>21</v>
      </c>
      <c r="E39" s="7">
        <v>750</v>
      </c>
      <c r="F39" s="7">
        <f t="shared" ref="F39:F42" si="1">E39*C39</f>
        <v>750</v>
      </c>
      <c r="G39" s="1"/>
      <c r="H39" s="23">
        <f>F39</f>
        <v>750</v>
      </c>
    </row>
    <row r="40" spans="1:8" x14ac:dyDescent="0.3">
      <c r="A40" s="1" t="s">
        <v>11</v>
      </c>
      <c r="B40" s="1" t="s">
        <v>10</v>
      </c>
      <c r="C40" s="6">
        <v>1</v>
      </c>
      <c r="D40" s="8" t="s">
        <v>21</v>
      </c>
      <c r="E40" s="7">
        <v>750</v>
      </c>
      <c r="F40" s="7">
        <f t="shared" si="1"/>
        <v>750</v>
      </c>
      <c r="G40" s="1"/>
      <c r="H40" s="23"/>
    </row>
    <row r="41" spans="1:8" x14ac:dyDescent="0.3">
      <c r="A41" s="1" t="s">
        <v>17</v>
      </c>
      <c r="B41" s="1" t="s">
        <v>13</v>
      </c>
      <c r="C41" s="6">
        <v>1</v>
      </c>
      <c r="D41" s="8" t="s">
        <v>21</v>
      </c>
      <c r="E41" s="7">
        <v>750</v>
      </c>
      <c r="F41" s="7">
        <f t="shared" si="1"/>
        <v>750</v>
      </c>
      <c r="G41" s="1"/>
      <c r="H41" s="23"/>
    </row>
    <row r="42" spans="1:8" x14ac:dyDescent="0.3">
      <c r="A42" s="1" t="s">
        <v>15</v>
      </c>
      <c r="B42" s="1" t="s">
        <v>16</v>
      </c>
      <c r="C42" s="6">
        <v>1</v>
      </c>
      <c r="D42" s="8" t="s">
        <v>21</v>
      </c>
      <c r="E42" s="7">
        <v>750</v>
      </c>
      <c r="F42" s="7">
        <f t="shared" si="1"/>
        <v>750</v>
      </c>
      <c r="G42" s="1"/>
      <c r="H42" s="23"/>
    </row>
    <row r="43" spans="1:8" x14ac:dyDescent="0.3">
      <c r="A43" s="9" t="s">
        <v>23</v>
      </c>
      <c r="B43" s="10"/>
      <c r="C43" s="10"/>
      <c r="D43" s="10"/>
      <c r="E43" s="10"/>
      <c r="F43" s="11">
        <f>SUM(F38:F42)</f>
        <v>8250</v>
      </c>
      <c r="G43" s="13"/>
      <c r="H43" s="24"/>
    </row>
    <row r="44" spans="1:8" x14ac:dyDescent="0.3">
      <c r="A44" s="9"/>
      <c r="B44" s="10"/>
      <c r="C44" s="10"/>
      <c r="D44" s="10"/>
      <c r="E44" s="10"/>
      <c r="F44" s="11"/>
      <c r="G44" s="13"/>
      <c r="H44" s="25"/>
    </row>
    <row r="45" spans="1:8" ht="28.8" x14ac:dyDescent="0.3">
      <c r="A45" s="4" t="s">
        <v>36</v>
      </c>
      <c r="B45" s="1"/>
      <c r="C45" s="1"/>
      <c r="D45" s="1"/>
      <c r="E45" s="1"/>
      <c r="F45" s="1"/>
      <c r="G45" s="1"/>
      <c r="H45" s="22"/>
    </row>
    <row r="46" spans="1:8" x14ac:dyDescent="0.3">
      <c r="A46" s="5" t="s">
        <v>7</v>
      </c>
      <c r="B46" s="5" t="s">
        <v>8</v>
      </c>
      <c r="C46" s="5" t="s">
        <v>2</v>
      </c>
      <c r="D46" s="5"/>
      <c r="E46" s="5" t="s">
        <v>3</v>
      </c>
      <c r="F46" s="5" t="s">
        <v>4</v>
      </c>
      <c r="G46" s="1"/>
      <c r="H46" s="26"/>
    </row>
    <row r="47" spans="1:8" x14ac:dyDescent="0.3">
      <c r="A47" s="1" t="s">
        <v>0</v>
      </c>
      <c r="B47" s="1" t="s">
        <v>9</v>
      </c>
      <c r="C47" s="6">
        <v>7</v>
      </c>
      <c r="D47" s="8"/>
      <c r="E47" s="7">
        <f>0.1*(E38+E20+E11)</f>
        <v>285</v>
      </c>
      <c r="F47" s="7">
        <f>E47*C47</f>
        <v>1995</v>
      </c>
      <c r="G47" s="1"/>
      <c r="H47" s="23">
        <f>F47</f>
        <v>1995</v>
      </c>
    </row>
    <row r="48" spans="1:8" x14ac:dyDescent="0.3">
      <c r="A48" s="1" t="s">
        <v>12</v>
      </c>
      <c r="B48" s="1" t="s">
        <v>10</v>
      </c>
      <c r="C48" s="6">
        <v>1</v>
      </c>
      <c r="D48" s="8"/>
      <c r="E48" s="7">
        <f t="shared" ref="E48:E51" si="2">0.1*(E39+E21+E12)</f>
        <v>455</v>
      </c>
      <c r="F48" s="7">
        <f t="shared" ref="F48:F51" si="3">E48*C48</f>
        <v>455</v>
      </c>
      <c r="G48" s="1"/>
      <c r="H48" s="23">
        <f>F48</f>
        <v>455</v>
      </c>
    </row>
    <row r="49" spans="1:8" x14ac:dyDescent="0.3">
      <c r="A49" s="1" t="s">
        <v>11</v>
      </c>
      <c r="B49" s="1" t="s">
        <v>10</v>
      </c>
      <c r="C49" s="6">
        <v>1</v>
      </c>
      <c r="D49" s="8"/>
      <c r="E49" s="7">
        <f t="shared" si="2"/>
        <v>350</v>
      </c>
      <c r="F49" s="7">
        <f t="shared" si="3"/>
        <v>350</v>
      </c>
      <c r="G49" s="1"/>
      <c r="H49" s="23"/>
    </row>
    <row r="50" spans="1:8" x14ac:dyDescent="0.3">
      <c r="A50" s="1" t="s">
        <v>17</v>
      </c>
      <c r="B50" s="1" t="s">
        <v>13</v>
      </c>
      <c r="C50" s="6">
        <v>1</v>
      </c>
      <c r="D50" s="8"/>
      <c r="E50" s="7">
        <f t="shared" si="2"/>
        <v>220</v>
      </c>
      <c r="F50" s="7">
        <f t="shared" si="3"/>
        <v>220</v>
      </c>
      <c r="G50" s="1"/>
      <c r="H50" s="23"/>
    </row>
    <row r="51" spans="1:8" x14ac:dyDescent="0.3">
      <c r="A51" s="1" t="s">
        <v>15</v>
      </c>
      <c r="B51" s="1" t="s">
        <v>16</v>
      </c>
      <c r="C51" s="6">
        <v>1</v>
      </c>
      <c r="D51" s="8"/>
      <c r="E51" s="7">
        <f t="shared" si="2"/>
        <v>220</v>
      </c>
      <c r="F51" s="7">
        <f t="shared" si="3"/>
        <v>220</v>
      </c>
      <c r="G51" s="1"/>
      <c r="H51" s="23"/>
    </row>
    <row r="52" spans="1:8" x14ac:dyDescent="0.3">
      <c r="A52" s="9" t="s">
        <v>23</v>
      </c>
      <c r="B52" s="10"/>
      <c r="C52" s="10"/>
      <c r="D52" s="10"/>
      <c r="E52" s="10"/>
      <c r="F52" s="11">
        <f>SUM(F47:F51)</f>
        <v>3240</v>
      </c>
      <c r="G52" s="13"/>
      <c r="H52" s="24"/>
    </row>
    <row r="53" spans="1:8" x14ac:dyDescent="0.3">
      <c r="A53" s="9"/>
      <c r="B53" s="10"/>
      <c r="C53" s="10"/>
      <c r="D53" s="10"/>
      <c r="E53" s="10"/>
      <c r="F53" s="11"/>
      <c r="G53" s="13"/>
      <c r="H53" s="25"/>
    </row>
    <row r="54" spans="1:8" ht="28.8" x14ac:dyDescent="0.3">
      <c r="A54" s="18" t="s">
        <v>22</v>
      </c>
      <c r="B54" s="10"/>
      <c r="C54" s="10"/>
      <c r="D54" s="10"/>
      <c r="E54" s="29">
        <f>F52+F43+F34+F25+F16+F7</f>
        <v>71765</v>
      </c>
      <c r="F54" s="29"/>
      <c r="G54" s="16"/>
      <c r="H54" s="28">
        <f>SUM(H4:H51)</f>
        <v>52575</v>
      </c>
    </row>
    <row r="55" spans="1:8" x14ac:dyDescent="0.3">
      <c r="G55" s="17"/>
    </row>
  </sheetData>
  <mergeCells count="1">
    <mergeCell ref="E54:F54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81A89879BBE8E43A99D2E204AD051B5" ma:contentTypeVersion="10" ma:contentTypeDescription="Een nieuw document maken." ma:contentTypeScope="" ma:versionID="dee90471fbc0b11aa067b8b8fe9bae3b">
  <xsd:schema xmlns:xsd="http://www.w3.org/2001/XMLSchema" xmlns:xs="http://www.w3.org/2001/XMLSchema" xmlns:p="http://schemas.microsoft.com/office/2006/metadata/properties" xmlns:ns3="7ff8eeef-e1bb-456e-9e87-cbaaa249669a" xmlns:ns4="10982a15-76b8-443b-9eb0-1e118dc4a60a" targetNamespace="http://schemas.microsoft.com/office/2006/metadata/properties" ma:root="true" ma:fieldsID="93c71e25d937cc75ae439cc15f591a14" ns3:_="" ns4:_="">
    <xsd:import namespace="7ff8eeef-e1bb-456e-9e87-cbaaa249669a"/>
    <xsd:import namespace="10982a15-76b8-443b-9eb0-1e118dc4a60a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f8eeef-e1bb-456e-9e87-cbaaa249669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int-hash delen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982a15-76b8-443b-9eb0-1e118dc4a60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6E4F31A-3847-4897-8FE0-207F813D2E33}">
  <ds:schemaRefs>
    <ds:schemaRef ds:uri="http://www.w3.org/XML/1998/namespace"/>
    <ds:schemaRef ds:uri="http://purl.org/dc/terms/"/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7ff8eeef-e1bb-456e-9e87-cbaaa249669a"/>
    <ds:schemaRef ds:uri="http://purl.org/dc/dcmitype/"/>
    <ds:schemaRef ds:uri="http://purl.org/dc/elements/1.1/"/>
    <ds:schemaRef ds:uri="http://schemas.openxmlformats.org/package/2006/metadata/core-properties"/>
    <ds:schemaRef ds:uri="10982a15-76b8-443b-9eb0-1e118dc4a60a"/>
  </ds:schemaRefs>
</ds:datastoreItem>
</file>

<file path=customXml/itemProps2.xml><?xml version="1.0" encoding="utf-8"?>
<ds:datastoreItem xmlns:ds="http://schemas.openxmlformats.org/officeDocument/2006/customXml" ds:itemID="{86A55126-C873-4E12-9C5E-F397F6E6B5E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ff8eeef-e1bb-456e-9e87-cbaaa249669a"/>
    <ds:schemaRef ds:uri="10982a15-76b8-443b-9eb0-1e118dc4a60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CFBEFCC-838A-4EA2-B81C-52D9F148ECD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Thijs van der Zouwen | Felixx</dc:creator>
  <cp:lastModifiedBy>Carlo Kok | Heldergroen advies</cp:lastModifiedBy>
  <dcterms:created xsi:type="dcterms:W3CDTF">2022-01-27T08:38:04Z</dcterms:created>
  <dcterms:modified xsi:type="dcterms:W3CDTF">2022-02-10T09:58:30Z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0x010100C81A89879BBE8E43A99D2E204AD051B5</vt:lpwstr>
  </property>
</Properties>
</file>